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750" windowWidth="9495" windowHeight="858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<sst xmlns="http://schemas.openxmlformats.org/spreadsheetml/2006/main" count="37" uniqueCount="33">
  <si>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Hours</t>
  </si>
  <si>
    <t>Amount</t>
  </si>
  <si>
    <t>Totals</t>
  </si>
  <si>
    <t>Full Time Employee Wage Calculation:</t>
  </si>
  <si>
    <t>Hours Actually Worked Per Year</t>
  </si>
  <si>
    <t>Pay For Hours Actually Worked:</t>
  </si>
  <si>
    <t>Hours Paid For By The Company:</t>
  </si>
  <si>
    <t>Weeks</t>
  </si>
  <si>
    <t>Vacation/Year</t>
  </si>
  <si>
    <t>Days</t>
  </si>
  <si>
    <t>Holidays/Year</t>
  </si>
  <si>
    <t>Sick Leave/Year</t>
  </si>
  <si>
    <t>Total Hours Per Year and Cost Of Hours Paid For:</t>
  </si>
  <si>
    <t>Benefits Paid For By The Company:</t>
  </si>
  <si>
    <t>/ Week</t>
  </si>
  <si>
    <t>Health Insurance (Entire Family)</t>
  </si>
  <si>
    <t>/Month</t>
  </si>
  <si>
    <t>Dental Insurance (Entire Family)</t>
  </si>
  <si>
    <t>/Year</t>
  </si>
  <si>
    <t xml:space="preserve">Education Reimbursement </t>
  </si>
  <si>
    <t>%/Year</t>
  </si>
  <si>
    <t xml:space="preserve">Retirement Contribution By Company </t>
  </si>
  <si>
    <t xml:space="preserve">Stock Option Plan </t>
  </si>
  <si>
    <t xml:space="preserve">Christmas Bonus </t>
  </si>
  <si>
    <t>One Half Of Social Security Tax</t>
  </si>
  <si>
    <t>(approx)</t>
  </si>
  <si>
    <t>Total Benefits Paid For:</t>
  </si>
  <si>
    <t>Equivalent Yearly  Pay Rate (what the company actually pays):</t>
  </si>
  <si>
    <t>Equivalent Hourly Pay Rate (what the company actually pays):</t>
  </si>
  <si>
    <t>Hourly Worth Of Benefits:</t>
  </si>
  <si>
    <t>Captive Hourly Rate</t>
  </si>
  <si>
    <t>Worth of Benefits For a Full-Time, Captive Employee - Worksheet</t>
  </si>
  <si>
    <t>All Rights Reserved. Copyright © 2000  James R. Moore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</si>
</sst>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Times New Roman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i/>
      <sz val="12"/>
      <name val="Times New Roman"/>
      <family val="0"/>
    </font>
    <font>
      <sz val="12"/>
      <name val="MS Sans Serif"/>
      <family val="0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7" fontId="0" fillId="0" borderId="0" xfId="0" applyNumberFormat="1" applyFont="1" applyAlignment="1">
      <alignment horizontal="right"/>
    </xf>
    <xf numFmtId="5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6" fontId="0" fillId="0" borderId="0" xfId="0" applyNumberFormat="1" applyFont="1" applyAlignment="1">
      <alignment horizontal="right"/>
    </xf>
    <xf numFmtId="0" fontId="5" fillId="0" borderId="0" xfId="0" applyFont="1" applyAlignment="1" quotePrefix="1">
      <alignment horizontal="left"/>
    </xf>
    <xf numFmtId="0" fontId="6" fillId="0" borderId="0" xfId="0" applyFont="1" applyAlignment="1">
      <alignment/>
    </xf>
    <xf numFmtId="7" fontId="0" fillId="0" borderId="0" xfId="0" applyNumberFormat="1" applyAlignment="1">
      <alignment/>
    </xf>
    <xf numFmtId="0" fontId="7" fillId="0" borderId="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7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6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tabSelected="1" zoomScale="91" zoomScaleNormal="91" workbookViewId="0" topLeftCell="A1">
      <selection activeCell="L29" sqref="L29"/>
    </sheetView>
  </sheetViews>
  <sheetFormatPr defaultColWidth="9.00390625" defaultRowHeight="15.75"/>
  <cols>
    <col min="6" max="6" width="8.375" style="0" customWidth="1"/>
  </cols>
  <sheetData>
    <row r="1" spans="1:6" ht="15.75">
      <c r="A1" s="19" t="s">
        <v>32</v>
      </c>
      <c r="B1" s="20"/>
      <c r="C1" s="20"/>
      <c r="D1" s="20"/>
      <c r="E1" s="20"/>
      <c r="F1" s="20"/>
    </row>
    <row r="2" spans="1:9" ht="20.25">
      <c r="A2" s="18" t="s">
        <v>31</v>
      </c>
      <c r="B2" s="2"/>
      <c r="C2" s="2"/>
      <c r="D2" s="2"/>
      <c r="E2" s="2"/>
      <c r="F2" s="2"/>
      <c r="G2" s="2"/>
      <c r="H2" s="2"/>
      <c r="I2" s="2"/>
    </row>
    <row r="3" spans="1:9" ht="15.75">
      <c r="A3" s="2"/>
      <c r="B3" s="2"/>
      <c r="C3" s="2"/>
      <c r="D3" s="2"/>
      <c r="E3" s="2"/>
      <c r="F3" s="2"/>
      <c r="G3" s="3" t="s">
        <v>0</v>
      </c>
      <c r="H3" s="4" t="s">
        <v>1</v>
      </c>
      <c r="I3" s="4" t="s">
        <v>2</v>
      </c>
    </row>
    <row r="4" spans="1:9" ht="15.75">
      <c r="A4" s="12" t="s">
        <v>3</v>
      </c>
      <c r="B4" s="2"/>
      <c r="C4" s="2"/>
      <c r="D4" s="2"/>
      <c r="E4" s="2"/>
      <c r="F4" s="2"/>
      <c r="G4" s="7"/>
      <c r="H4" s="7"/>
      <c r="I4" s="7"/>
    </row>
    <row r="5" spans="1:9" ht="15.75">
      <c r="A5" s="2"/>
      <c r="B5" s="5" t="s">
        <v>30</v>
      </c>
      <c r="C5" s="2"/>
      <c r="D5" s="2"/>
      <c r="E5" s="2"/>
      <c r="F5" s="2"/>
      <c r="G5" s="7"/>
      <c r="H5" s="21">
        <v>25</v>
      </c>
      <c r="I5" s="9"/>
    </row>
    <row r="6" spans="1:9" ht="15.75">
      <c r="A6" s="2"/>
      <c r="B6" s="5" t="s">
        <v>4</v>
      </c>
      <c r="C6" s="2"/>
      <c r="D6" s="2"/>
      <c r="E6" s="2"/>
      <c r="F6" s="2"/>
      <c r="G6" s="7">
        <f>2080-SUM(G10:G12)</f>
        <v>1816</v>
      </c>
      <c r="H6" s="9"/>
      <c r="I6" s="9"/>
    </row>
    <row r="7" spans="1:9" ht="15.75">
      <c r="A7" s="1" t="s">
        <v>5</v>
      </c>
      <c r="B7" s="2"/>
      <c r="C7" s="2"/>
      <c r="D7" s="2"/>
      <c r="E7" s="2"/>
      <c r="F7" s="2"/>
      <c r="G7" s="7"/>
      <c r="H7" s="9"/>
      <c r="I7" s="9">
        <f>(H5*G6)</f>
        <v>45400</v>
      </c>
    </row>
    <row r="8" spans="1:9" ht="15.75">
      <c r="A8" s="1"/>
      <c r="B8" s="2"/>
      <c r="C8" s="2"/>
      <c r="D8" s="2"/>
      <c r="E8" s="2"/>
      <c r="F8" s="2"/>
      <c r="G8" s="7"/>
      <c r="H8" s="9"/>
      <c r="I8" s="9"/>
    </row>
    <row r="9" spans="1:9" ht="15.75">
      <c r="A9" s="12" t="s">
        <v>6</v>
      </c>
      <c r="B9" s="6"/>
      <c r="C9" s="6"/>
      <c r="D9" s="6"/>
      <c r="E9" s="6"/>
      <c r="F9" s="6"/>
      <c r="G9" s="10"/>
      <c r="H9" s="10"/>
      <c r="I9" s="10"/>
    </row>
    <row r="10" spans="1:9" ht="15.75">
      <c r="A10" s="22">
        <v>3</v>
      </c>
      <c r="B10" s="5" t="s">
        <v>7</v>
      </c>
      <c r="C10" s="6" t="s">
        <v>8</v>
      </c>
      <c r="D10" s="6"/>
      <c r="F10" s="6"/>
      <c r="G10" s="11">
        <f>(A10*5*8)</f>
        <v>120</v>
      </c>
      <c r="H10" s="14">
        <f>(G10*H5)</f>
        <v>3000</v>
      </c>
      <c r="I10" s="14"/>
    </row>
    <row r="11" spans="1:9" ht="15.75">
      <c r="A11" s="22">
        <v>12</v>
      </c>
      <c r="B11" s="5" t="s">
        <v>9</v>
      </c>
      <c r="C11" s="6" t="s">
        <v>10</v>
      </c>
      <c r="D11" s="6"/>
      <c r="F11" s="6"/>
      <c r="G11" s="11">
        <f>(A11*8)</f>
        <v>96</v>
      </c>
      <c r="H11" s="14">
        <f>(G11*H5)</f>
        <v>2400</v>
      </c>
      <c r="I11" s="14"/>
    </row>
    <row r="12" spans="1:9" ht="15.75">
      <c r="A12" s="22">
        <v>6</v>
      </c>
      <c r="B12" s="5" t="s">
        <v>9</v>
      </c>
      <c r="C12" s="6" t="s">
        <v>11</v>
      </c>
      <c r="D12" s="6"/>
      <c r="F12" s="6"/>
      <c r="G12" s="11">
        <f>(A12*8)</f>
        <v>48</v>
      </c>
      <c r="H12" s="14">
        <f>(G12*H5)</f>
        <v>1200</v>
      </c>
      <c r="I12" s="14"/>
    </row>
    <row r="13" spans="1:9" ht="15.75">
      <c r="A13" s="12" t="s">
        <v>12</v>
      </c>
      <c r="B13" s="6"/>
      <c r="C13" s="6"/>
      <c r="D13" s="6"/>
      <c r="E13" s="6"/>
      <c r="F13" s="6"/>
      <c r="G13" s="7">
        <f>SUM(G6:G12)</f>
        <v>2080</v>
      </c>
      <c r="H13" s="14"/>
      <c r="I13" s="14">
        <f>SUM(H10:H12)</f>
        <v>6600</v>
      </c>
    </row>
    <row r="14" spans="1:8" ht="15.75">
      <c r="A14" s="13"/>
      <c r="B14" s="6"/>
      <c r="C14" s="6"/>
      <c r="D14" s="6"/>
      <c r="E14" s="6"/>
      <c r="F14" s="6"/>
      <c r="G14" s="11"/>
      <c r="H14" s="14"/>
    </row>
    <row r="15" spans="1:9" ht="15.75">
      <c r="A15" s="12" t="s">
        <v>13</v>
      </c>
      <c r="B15" s="2"/>
      <c r="C15" s="2"/>
      <c r="D15" s="2"/>
      <c r="E15" s="2"/>
      <c r="F15" s="2"/>
      <c r="G15" s="7"/>
      <c r="H15" s="9"/>
      <c r="I15" s="9"/>
    </row>
    <row r="16" spans="1:9" ht="15.75">
      <c r="A16" s="23">
        <v>96</v>
      </c>
      <c r="B16" s="5" t="s">
        <v>14</v>
      </c>
      <c r="C16" s="5" t="s">
        <v>15</v>
      </c>
      <c r="D16" s="2"/>
      <c r="E16" s="2"/>
      <c r="F16" s="2"/>
      <c r="G16" s="7"/>
      <c r="H16" s="9">
        <f>(A16*4.33*12)</f>
        <v>4988.16</v>
      </c>
      <c r="I16" s="9"/>
    </row>
    <row r="17" spans="1:9" ht="15.75">
      <c r="A17" s="23">
        <v>25</v>
      </c>
      <c r="B17" s="5" t="s">
        <v>16</v>
      </c>
      <c r="C17" s="5" t="s">
        <v>17</v>
      </c>
      <c r="D17" s="2"/>
      <c r="E17" s="2"/>
      <c r="F17" s="2"/>
      <c r="G17" s="7"/>
      <c r="H17" s="9">
        <f>A17*12</f>
        <v>300</v>
      </c>
      <c r="I17" s="9"/>
    </row>
    <row r="18" spans="1:9" ht="15.75">
      <c r="A18" s="23">
        <v>1000</v>
      </c>
      <c r="B18" s="5" t="s">
        <v>18</v>
      </c>
      <c r="C18" s="5" t="s">
        <v>19</v>
      </c>
      <c r="D18" s="2"/>
      <c r="E18" s="2"/>
      <c r="F18" s="2"/>
      <c r="G18" s="7"/>
      <c r="H18" s="9">
        <f>A18</f>
        <v>1000</v>
      </c>
      <c r="I18" s="9"/>
    </row>
    <row r="19" spans="1:9" ht="15.75">
      <c r="A19" s="24">
        <v>3</v>
      </c>
      <c r="B19" s="5" t="s">
        <v>20</v>
      </c>
      <c r="C19" s="5" t="s">
        <v>21</v>
      </c>
      <c r="D19" s="2"/>
      <c r="E19" s="2"/>
      <c r="F19" s="2"/>
      <c r="G19" s="7"/>
      <c r="H19" s="9">
        <f>((I7+I13)*A19/100)</f>
        <v>1560</v>
      </c>
      <c r="I19" s="9"/>
    </row>
    <row r="20" spans="1:9" ht="15.75">
      <c r="A20" s="24">
        <v>3</v>
      </c>
      <c r="B20" s="5" t="s">
        <v>20</v>
      </c>
      <c r="C20" s="5" t="s">
        <v>22</v>
      </c>
      <c r="D20" s="2"/>
      <c r="E20" s="2"/>
      <c r="F20" s="2"/>
      <c r="G20" s="7"/>
      <c r="H20" s="9">
        <f>((I7+I13)*A20/100)</f>
        <v>1560</v>
      </c>
      <c r="I20" s="9"/>
    </row>
    <row r="21" spans="1:9" ht="15.75">
      <c r="A21" s="24">
        <v>3</v>
      </c>
      <c r="B21" s="5" t="s">
        <v>20</v>
      </c>
      <c r="C21" s="5" t="s">
        <v>23</v>
      </c>
      <c r="D21" s="2"/>
      <c r="E21" s="2"/>
      <c r="F21" s="2"/>
      <c r="G21" s="7"/>
      <c r="H21" s="9">
        <f>((I7+I13)*A21/100)</f>
        <v>1560</v>
      </c>
      <c r="I21" s="9"/>
    </row>
    <row r="22" spans="1:9" ht="15.75">
      <c r="A22" s="24">
        <v>6.2</v>
      </c>
      <c r="B22" s="5" t="s">
        <v>20</v>
      </c>
      <c r="C22" s="5" t="s">
        <v>24</v>
      </c>
      <c r="D22" s="2"/>
      <c r="E22" s="2"/>
      <c r="F22" s="5" t="s">
        <v>25</v>
      </c>
      <c r="G22" s="7"/>
      <c r="H22" s="9">
        <f>(I7+I13)*(A22/100)</f>
        <v>3224</v>
      </c>
      <c r="I22" s="9"/>
    </row>
    <row r="23" spans="1:9" ht="15.75">
      <c r="A23" s="12" t="s">
        <v>26</v>
      </c>
      <c r="B23" s="2"/>
      <c r="C23" s="2"/>
      <c r="D23" s="2"/>
      <c r="E23" s="2"/>
      <c r="F23" s="2"/>
      <c r="G23" s="7"/>
      <c r="H23" s="9"/>
      <c r="I23" s="9">
        <f>SUM(H16:H22)</f>
        <v>14192.16</v>
      </c>
    </row>
    <row r="25" spans="1:9" ht="15.75">
      <c r="A25" s="1" t="s">
        <v>27</v>
      </c>
      <c r="B25" s="2"/>
      <c r="C25" s="2"/>
      <c r="D25" s="2"/>
      <c r="E25" s="2"/>
      <c r="F25" s="2"/>
      <c r="G25" s="11"/>
      <c r="H25" s="9"/>
      <c r="I25" s="9">
        <f>SUM(I6:I24)</f>
        <v>66192.16</v>
      </c>
    </row>
    <row r="26" spans="1:9" ht="15.75">
      <c r="A26" s="1" t="s">
        <v>28</v>
      </c>
      <c r="B26" s="2"/>
      <c r="C26" s="2"/>
      <c r="D26" s="2"/>
      <c r="E26" s="2"/>
      <c r="F26" s="2"/>
      <c r="G26" s="11"/>
      <c r="H26" s="9"/>
      <c r="I26" s="8">
        <f>(I25/G13)</f>
        <v>31.823153846153847</v>
      </c>
    </row>
    <row r="28" spans="1:9" ht="15.75">
      <c r="A28" s="15" t="s">
        <v>29</v>
      </c>
      <c r="B28" s="16"/>
      <c r="C28" s="16"/>
      <c r="I28" s="17">
        <f>I26-H5</f>
        <v>6.823153846153847</v>
      </c>
    </row>
  </sheetData>
  <printOptions gridLines="1"/>
  <pageMargins left="0.75" right="0.75" top="1" bottom="1" header="0.5" footer="0.5"/>
  <pageSetup fitToHeight="1" fitToWidth="1" horizontalDpi="300" verticalDpi="3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R. Moore</dc:creator>
  <cp:keywords/>
  <dc:description/>
  <cp:lastModifiedBy>James R. Moore</cp:lastModifiedBy>
  <dcterms:created xsi:type="dcterms:W3CDTF">1998-10-23T15:07:31Z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