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11640" activeTab="0"/>
  </bookViews>
  <sheets>
    <sheet name="CONSULT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<sst xmlns="http://schemas.openxmlformats.org/spreadsheetml/2006/main" count="56" uniqueCount="46">
  <si>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Contractor/Consultant Minimum Hourly Rate - Worksheet  </t>
  </si>
  <si>
    <t>Hours</t>
  </si>
  <si>
    <t>Amount</t>
  </si>
  <si>
    <t>Totals</t>
  </si>
  <si>
    <t>Equivalent Wage Calculation:</t>
  </si>
  <si>
    <t>Full-Time Hourly Rate</t>
  </si>
  <si>
    <t>Hours Actually Worked Per Year</t>
  </si>
  <si>
    <t>Pay For Hours Actually Worked:</t>
  </si>
  <si>
    <t>Hours Lost Due To Contracting/Consulting:</t>
  </si>
  <si>
    <t>Weeks</t>
  </si>
  <si>
    <t>Vacation/Year</t>
  </si>
  <si>
    <t>Days</t>
  </si>
  <si>
    <t>Holidays/Year</t>
  </si>
  <si>
    <t>Sick Leave/Year</t>
  </si>
  <si>
    <t>Total Hours and  Cost Of Hours Lost:</t>
  </si>
  <si>
    <t>Benefits Lost Due To Contracting/Consulting:</t>
  </si>
  <si>
    <t>/ Week</t>
  </si>
  <si>
    <t>Health Insurance (Entire Family)</t>
  </si>
  <si>
    <t>/Month</t>
  </si>
  <si>
    <t>Dental Insurance (Entire Family)</t>
  </si>
  <si>
    <t>/Year</t>
  </si>
  <si>
    <t xml:space="preserve">Education Reimbursement </t>
  </si>
  <si>
    <t>%/Year</t>
  </si>
  <si>
    <t xml:space="preserve">Retirement Contribution By Company </t>
  </si>
  <si>
    <t xml:space="preserve">Stock Option Plan </t>
  </si>
  <si>
    <t xml:space="preserve">Christmas Bonus </t>
  </si>
  <si>
    <t>Half Of Social Security Tax (approx.)</t>
  </si>
  <si>
    <t>Total Benefits Lost:</t>
  </si>
  <si>
    <t>New Expenses Incurred Due To Contracting/Consulting:</t>
  </si>
  <si>
    <t xml:space="preserve">Seminar Costs </t>
  </si>
  <si>
    <t xml:space="preserve">Increased Travel Expenses </t>
  </si>
  <si>
    <t xml:space="preserve">Office Expenses (in home) </t>
  </si>
  <si>
    <t>Month/Yr.</t>
  </si>
  <si>
    <t>Unemployment Benefits Lost (approx.)</t>
  </si>
  <si>
    <t>Hours/Wk</t>
  </si>
  <si>
    <t xml:space="preserve">Book Keeping Time </t>
  </si>
  <si>
    <t>Total New Expenses Incurred:</t>
  </si>
  <si>
    <t>New Taxes Incurred Due To Contracting/Consulting:</t>
  </si>
  <si>
    <t>State Tax Increase (California, approx.)</t>
  </si>
  <si>
    <t>City Business Tax (approx)</t>
  </si>
  <si>
    <t>Total New Taxes Incurred:</t>
  </si>
  <si>
    <t>Minimum CONTRACTING/CONSULTING Yearly Pay Rate Needed:</t>
  </si>
  <si>
    <t>Minimum CONTRACTING/CONSULTING Hourly Pay Rate Needed:</t>
  </si>
  <si>
    <t>Equivalent CONTRACTING/CONSULTING Hourly Cost Of Benefits:</t>
  </si>
  <si>
    <t>Marketting And Selling Services</t>
  </si>
  <si>
    <t>All Rights Reserved. Copyright © 2000  James R. Moore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</si>
</sst>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2"/>
      <name val="Times New Roman"/>
      <family val="0"/>
    </font>
    <font>
      <b/>
      <sz val="16"/>
      <name val="Times New Roman"/>
      <family val="0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7" fontId="0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/>
    </xf>
    <xf numFmtId="0" fontId="6" fillId="0" borderId="1" xfId="0" applyFont="1" applyBorder="1" applyAlignment="1" quotePrefix="1">
      <alignment horizontal="left"/>
    </xf>
    <xf numFmtId="5" fontId="0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>
      <alignment/>
    </xf>
    <xf numFmtId="7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6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91" zoomScaleNormal="91" workbookViewId="0" topLeftCell="A1">
      <selection activeCell="A23" sqref="A23"/>
    </sheetView>
  </sheetViews>
  <sheetFormatPr defaultColWidth="9.00390625" defaultRowHeight="15.75"/>
  <cols>
    <col min="6" max="6" width="8.375" style="0" customWidth="1"/>
  </cols>
  <sheetData>
    <row r="1" ht="15.75">
      <c r="A1" s="18" t="s">
        <v>45</v>
      </c>
    </row>
    <row r="2" spans="1:9" ht="20.25">
      <c r="A2" s="15" t="s">
        <v>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3" t="s">
        <v>1</v>
      </c>
      <c r="H3" s="4" t="s">
        <v>2</v>
      </c>
      <c r="I3" s="4" t="s">
        <v>3</v>
      </c>
    </row>
    <row r="4" spans="1:9" ht="15.75">
      <c r="A4" s="1" t="s">
        <v>4</v>
      </c>
      <c r="B4" s="2"/>
      <c r="C4" s="2"/>
      <c r="D4" s="2"/>
      <c r="E4" s="2"/>
      <c r="F4" s="2"/>
      <c r="G4" s="7"/>
      <c r="H4" s="7"/>
      <c r="I4" s="7"/>
    </row>
    <row r="5" spans="1:9" ht="15.75">
      <c r="A5" s="2"/>
      <c r="B5" s="5" t="s">
        <v>5</v>
      </c>
      <c r="C5" s="2"/>
      <c r="D5" s="2"/>
      <c r="E5" s="2"/>
      <c r="F5" s="2"/>
      <c r="G5" s="7"/>
      <c r="H5" s="19">
        <v>25</v>
      </c>
      <c r="I5" s="9"/>
    </row>
    <row r="6" spans="1:9" ht="15.75">
      <c r="A6" s="2"/>
      <c r="B6" s="5" t="s">
        <v>6</v>
      </c>
      <c r="C6" s="2"/>
      <c r="D6" s="2"/>
      <c r="E6" s="2"/>
      <c r="F6" s="2"/>
      <c r="G6" s="7">
        <f>2080-SUM(G10:G12)</f>
        <v>1816</v>
      </c>
      <c r="H6" s="9"/>
      <c r="I6" s="9"/>
    </row>
    <row r="7" spans="1:9" ht="15.75">
      <c r="A7" s="1" t="s">
        <v>7</v>
      </c>
      <c r="B7" s="2"/>
      <c r="C7" s="2"/>
      <c r="D7" s="2"/>
      <c r="E7" s="2"/>
      <c r="F7" s="2"/>
      <c r="G7" s="7"/>
      <c r="H7" s="9"/>
      <c r="I7" s="9">
        <f>(H5*G6)</f>
        <v>45400</v>
      </c>
    </row>
    <row r="8" spans="1:9" ht="15.75">
      <c r="A8" s="1"/>
      <c r="B8" s="2"/>
      <c r="C8" s="2"/>
      <c r="D8" s="2"/>
      <c r="E8" s="2"/>
      <c r="F8" s="2"/>
      <c r="G8" s="7"/>
      <c r="H8" s="9"/>
      <c r="I8" s="9"/>
    </row>
    <row r="9" spans="1:9" ht="15.75">
      <c r="A9" s="1" t="s">
        <v>8</v>
      </c>
      <c r="B9" s="6"/>
      <c r="C9" s="6"/>
      <c r="D9" s="6"/>
      <c r="E9" s="6"/>
      <c r="F9" s="6"/>
      <c r="G9" s="10"/>
      <c r="H9" s="10"/>
      <c r="I9" s="10"/>
    </row>
    <row r="10" spans="1:9" ht="15.75">
      <c r="A10" s="20">
        <v>3</v>
      </c>
      <c r="B10" s="5" t="s">
        <v>9</v>
      </c>
      <c r="C10" s="6" t="s">
        <v>10</v>
      </c>
      <c r="D10" s="6"/>
      <c r="F10" s="6"/>
      <c r="G10" s="11">
        <f>(A10*5*8)</f>
        <v>120</v>
      </c>
      <c r="H10" s="13">
        <f>(G10*H5)</f>
        <v>3000</v>
      </c>
      <c r="I10" s="13"/>
    </row>
    <row r="11" spans="1:9" ht="15.75">
      <c r="A11" s="20">
        <v>12</v>
      </c>
      <c r="B11" s="5" t="s">
        <v>11</v>
      </c>
      <c r="C11" s="6" t="s">
        <v>12</v>
      </c>
      <c r="D11" s="6"/>
      <c r="F11" s="6"/>
      <c r="G11" s="11">
        <f>(A11*8)</f>
        <v>96</v>
      </c>
      <c r="H11" s="13">
        <f>(G11*H5)</f>
        <v>2400</v>
      </c>
      <c r="I11" s="13"/>
    </row>
    <row r="12" spans="1:9" ht="15.75">
      <c r="A12" s="20">
        <v>6</v>
      </c>
      <c r="B12" s="5" t="s">
        <v>11</v>
      </c>
      <c r="C12" s="6" t="s">
        <v>13</v>
      </c>
      <c r="D12" s="6"/>
      <c r="F12" s="6"/>
      <c r="G12" s="11">
        <f>(A12*8)</f>
        <v>48</v>
      </c>
      <c r="H12" s="13">
        <f>(G12*H5)</f>
        <v>1200</v>
      </c>
      <c r="I12" s="13"/>
    </row>
    <row r="13" spans="1:9" ht="15.75">
      <c r="A13" s="1" t="s">
        <v>14</v>
      </c>
      <c r="B13" s="6"/>
      <c r="C13" s="6"/>
      <c r="D13" s="6"/>
      <c r="E13" s="6"/>
      <c r="F13" s="6"/>
      <c r="G13" s="7">
        <f>SUM(G6:G12)</f>
        <v>2080</v>
      </c>
      <c r="H13" s="13"/>
      <c r="I13" s="13">
        <f>SUM(H10:H12)</f>
        <v>6600</v>
      </c>
    </row>
    <row r="14" spans="1:8" ht="15.75">
      <c r="A14" s="12"/>
      <c r="B14" s="6"/>
      <c r="C14" s="6"/>
      <c r="D14" s="6"/>
      <c r="E14" s="6"/>
      <c r="F14" s="6"/>
      <c r="G14" s="11"/>
      <c r="H14" s="13"/>
    </row>
    <row r="15" spans="1:9" ht="15.75">
      <c r="A15" s="1" t="s">
        <v>15</v>
      </c>
      <c r="B15" s="2"/>
      <c r="C15" s="2"/>
      <c r="D15" s="2"/>
      <c r="E15" s="2"/>
      <c r="F15" s="2"/>
      <c r="G15" s="7"/>
      <c r="H15" s="9"/>
      <c r="I15" s="9"/>
    </row>
    <row r="16" spans="1:9" ht="15.75">
      <c r="A16" s="21">
        <v>96</v>
      </c>
      <c r="B16" s="5" t="s">
        <v>16</v>
      </c>
      <c r="C16" s="5" t="s">
        <v>17</v>
      </c>
      <c r="D16" s="2"/>
      <c r="E16" s="2"/>
      <c r="F16" s="2"/>
      <c r="G16" s="7"/>
      <c r="H16" s="9">
        <f>(A16*4.33*12)</f>
        <v>4988.16</v>
      </c>
      <c r="I16" s="9"/>
    </row>
    <row r="17" spans="1:9" ht="15.75">
      <c r="A17" s="21">
        <v>25</v>
      </c>
      <c r="B17" s="5" t="s">
        <v>18</v>
      </c>
      <c r="C17" s="5" t="s">
        <v>19</v>
      </c>
      <c r="D17" s="2"/>
      <c r="E17" s="2"/>
      <c r="F17" s="2"/>
      <c r="G17" s="7"/>
      <c r="H17" s="9">
        <f>A17*12</f>
        <v>300</v>
      </c>
      <c r="I17" s="9"/>
    </row>
    <row r="18" spans="1:9" ht="15.75">
      <c r="A18" s="21">
        <v>1000</v>
      </c>
      <c r="B18" s="5" t="s">
        <v>20</v>
      </c>
      <c r="C18" s="5" t="s">
        <v>21</v>
      </c>
      <c r="D18" s="2"/>
      <c r="E18" s="2"/>
      <c r="F18" s="2"/>
      <c r="G18" s="7"/>
      <c r="H18" s="9">
        <f>A18</f>
        <v>1000</v>
      </c>
      <c r="I18" s="9"/>
    </row>
    <row r="19" spans="1:9" ht="15.75">
      <c r="A19" s="22">
        <v>3</v>
      </c>
      <c r="B19" s="5" t="s">
        <v>22</v>
      </c>
      <c r="C19" s="5" t="s">
        <v>23</v>
      </c>
      <c r="D19" s="2"/>
      <c r="E19" s="2"/>
      <c r="F19" s="2"/>
      <c r="G19" s="7"/>
      <c r="H19" s="9">
        <f>((I7+I13)*A19/100)</f>
        <v>1560</v>
      </c>
      <c r="I19" s="9"/>
    </row>
    <row r="20" spans="1:9" ht="15.75">
      <c r="A20" s="22">
        <v>3</v>
      </c>
      <c r="B20" s="5" t="s">
        <v>22</v>
      </c>
      <c r="C20" s="5" t="s">
        <v>24</v>
      </c>
      <c r="D20" s="2"/>
      <c r="E20" s="2"/>
      <c r="F20" s="2"/>
      <c r="G20" s="7"/>
      <c r="H20" s="9">
        <f>((I7+I13)*A20/100)</f>
        <v>1560</v>
      </c>
      <c r="I20" s="9"/>
    </row>
    <row r="21" spans="1:9" ht="15.75">
      <c r="A21" s="22">
        <v>3</v>
      </c>
      <c r="B21" s="5" t="s">
        <v>22</v>
      </c>
      <c r="C21" s="5" t="s">
        <v>25</v>
      </c>
      <c r="D21" s="2"/>
      <c r="E21" s="2"/>
      <c r="F21" s="2"/>
      <c r="G21" s="7"/>
      <c r="H21" s="9">
        <f>((I7+I13)*A21/100)</f>
        <v>1560</v>
      </c>
      <c r="I21" s="9"/>
    </row>
    <row r="22" spans="1:9" ht="15.75">
      <c r="A22" s="22">
        <v>6.2</v>
      </c>
      <c r="B22" s="2" t="s">
        <v>22</v>
      </c>
      <c r="C22" s="5" t="s">
        <v>26</v>
      </c>
      <c r="D22" s="2"/>
      <c r="E22" s="2"/>
      <c r="F22" s="2"/>
      <c r="G22" s="7"/>
      <c r="H22" s="9">
        <f>(I7+I13)*(A22/100)</f>
        <v>3224</v>
      </c>
      <c r="I22" s="9"/>
    </row>
    <row r="23" spans="1:9" ht="15.75">
      <c r="A23" s="1" t="s">
        <v>27</v>
      </c>
      <c r="B23" s="2"/>
      <c r="C23" s="2"/>
      <c r="D23" s="2"/>
      <c r="E23" s="2"/>
      <c r="F23" s="2"/>
      <c r="G23" s="7"/>
      <c r="H23" s="9"/>
      <c r="I23" s="9">
        <f>SUM(H16:H22)</f>
        <v>14192.16</v>
      </c>
    </row>
    <row r="25" spans="1:9" ht="15.75">
      <c r="A25" s="1" t="s">
        <v>28</v>
      </c>
      <c r="B25" s="2"/>
      <c r="C25" s="2"/>
      <c r="D25" s="2"/>
      <c r="E25" s="2"/>
      <c r="F25" s="2"/>
      <c r="G25" s="7"/>
      <c r="H25" s="9"/>
      <c r="I25" s="9"/>
    </row>
    <row r="26" spans="1:9" ht="15.75">
      <c r="A26" s="21">
        <v>1000</v>
      </c>
      <c r="B26" s="14" t="s">
        <v>20</v>
      </c>
      <c r="C26" s="5" t="s">
        <v>29</v>
      </c>
      <c r="D26" s="2"/>
      <c r="E26" s="2"/>
      <c r="F26" s="2"/>
      <c r="G26" s="11"/>
      <c r="H26" s="9">
        <f>A26</f>
        <v>1000</v>
      </c>
      <c r="I26" s="9"/>
    </row>
    <row r="27" spans="1:9" ht="15.75">
      <c r="A27" s="23">
        <v>1000</v>
      </c>
      <c r="B27" s="14" t="s">
        <v>20</v>
      </c>
      <c r="C27" s="5" t="s">
        <v>30</v>
      </c>
      <c r="D27" s="2"/>
      <c r="E27" s="2"/>
      <c r="F27" s="2"/>
      <c r="G27" s="11"/>
      <c r="H27" s="9">
        <f>A27</f>
        <v>1000</v>
      </c>
      <c r="I27" s="9"/>
    </row>
    <row r="28" spans="1:9" ht="15.75">
      <c r="A28" s="23">
        <v>2000</v>
      </c>
      <c r="B28" s="14" t="s">
        <v>20</v>
      </c>
      <c r="C28" s="5" t="s">
        <v>31</v>
      </c>
      <c r="D28" s="6"/>
      <c r="E28" s="6"/>
      <c r="F28" s="6"/>
      <c r="G28" s="6"/>
      <c r="H28" s="16">
        <f>A28</f>
        <v>2000</v>
      </c>
      <c r="I28" s="6"/>
    </row>
    <row r="29" spans="1:10" ht="15.75">
      <c r="A29" s="20">
        <v>1</v>
      </c>
      <c r="B29" s="6" t="s">
        <v>32</v>
      </c>
      <c r="C29" s="5" t="s">
        <v>33</v>
      </c>
      <c r="D29" s="6"/>
      <c r="E29" s="6"/>
      <c r="F29" s="6"/>
      <c r="G29" s="6"/>
      <c r="H29" s="16">
        <f>(I7+I13)*1/12*1/2</f>
        <v>2166.6666666666665</v>
      </c>
      <c r="I29" s="6"/>
      <c r="J29" s="6"/>
    </row>
    <row r="30" spans="1:10" ht="15.75">
      <c r="A30" s="20">
        <v>2</v>
      </c>
      <c r="B30" t="s">
        <v>34</v>
      </c>
      <c r="C30" s="5" t="s">
        <v>35</v>
      </c>
      <c r="D30" s="6"/>
      <c r="E30" s="6"/>
      <c r="F30" s="6"/>
      <c r="G30" s="6">
        <f>A30*52</f>
        <v>104</v>
      </c>
      <c r="H30" s="16">
        <f>G30*H5</f>
        <v>2600</v>
      </c>
      <c r="I30" s="6"/>
      <c r="J30" s="6"/>
    </row>
    <row r="31" spans="1:10" ht="15.75">
      <c r="A31" s="20">
        <v>2</v>
      </c>
      <c r="B31" t="s">
        <v>34</v>
      </c>
      <c r="C31" s="2" t="s">
        <v>44</v>
      </c>
      <c r="D31" s="6"/>
      <c r="E31" s="6"/>
      <c r="F31" s="6"/>
      <c r="G31" s="6">
        <f>A31*52</f>
        <v>104</v>
      </c>
      <c r="H31" s="16">
        <f>G31*H5</f>
        <v>2600</v>
      </c>
      <c r="I31" s="6"/>
      <c r="J31" s="6"/>
    </row>
    <row r="32" spans="1:9" ht="15.75">
      <c r="A32" s="1" t="s">
        <v>36</v>
      </c>
      <c r="B32" s="2"/>
      <c r="C32" s="2"/>
      <c r="D32" s="2"/>
      <c r="E32" s="2"/>
      <c r="F32" s="2"/>
      <c r="G32" s="11"/>
      <c r="H32" s="9"/>
      <c r="I32" s="9">
        <f>SUM(H26:H31)</f>
        <v>11366.666666666666</v>
      </c>
    </row>
    <row r="33" spans="1:9" ht="15.75">
      <c r="A33" s="1"/>
      <c r="B33" s="2"/>
      <c r="C33" s="2"/>
      <c r="D33" s="2"/>
      <c r="E33" s="2"/>
      <c r="F33" s="2"/>
      <c r="G33" s="11"/>
      <c r="H33" s="9"/>
      <c r="I33" s="9"/>
    </row>
    <row r="34" spans="1:9" ht="15.75">
      <c r="A34" s="1" t="s">
        <v>37</v>
      </c>
      <c r="B34" s="2"/>
      <c r="C34" s="2"/>
      <c r="D34" s="2"/>
      <c r="E34" s="2"/>
      <c r="F34" s="2"/>
      <c r="G34" s="11"/>
      <c r="H34" s="9"/>
      <c r="I34" s="9"/>
    </row>
    <row r="35" spans="1:9" ht="15.75">
      <c r="A35" s="20">
        <v>0</v>
      </c>
      <c r="B35" s="2" t="s">
        <v>22</v>
      </c>
      <c r="C35" s="5" t="s">
        <v>38</v>
      </c>
      <c r="D35" s="6"/>
      <c r="E35" s="6"/>
      <c r="F35" s="6"/>
      <c r="G35" s="6"/>
      <c r="H35" s="16">
        <f>(A35/100)*(I7+I13+I23+I32)</f>
        <v>0</v>
      </c>
      <c r="I35" s="9"/>
    </row>
    <row r="36" spans="1:9" ht="15.75">
      <c r="A36" s="23">
        <v>50</v>
      </c>
      <c r="B36" s="5" t="s">
        <v>20</v>
      </c>
      <c r="C36" s="5" t="s">
        <v>39</v>
      </c>
      <c r="D36" s="6"/>
      <c r="E36" s="6"/>
      <c r="F36" s="6"/>
      <c r="G36" s="6"/>
      <c r="H36" s="16">
        <f>A36</f>
        <v>50</v>
      </c>
      <c r="I36" s="9"/>
    </row>
    <row r="37" spans="1:9" ht="15.75">
      <c r="A37" s="1" t="s">
        <v>40</v>
      </c>
      <c r="B37" s="2"/>
      <c r="C37" s="6"/>
      <c r="D37" s="6"/>
      <c r="E37" s="6"/>
      <c r="F37" s="6"/>
      <c r="G37" s="6"/>
      <c r="H37" s="16"/>
      <c r="I37" s="9">
        <f>SUM(H35:H36)</f>
        <v>50</v>
      </c>
    </row>
    <row r="38" spans="1:9" ht="15.75">
      <c r="A38" s="1"/>
      <c r="B38" s="2"/>
      <c r="C38" s="6"/>
      <c r="D38" s="6"/>
      <c r="E38" s="6"/>
      <c r="F38" s="6"/>
      <c r="G38" s="6"/>
      <c r="H38" s="16"/>
      <c r="I38" s="9"/>
    </row>
    <row r="39" spans="1:9" ht="15.75">
      <c r="A39" s="1" t="s">
        <v>41</v>
      </c>
      <c r="B39" s="2"/>
      <c r="C39" s="2"/>
      <c r="D39" s="2"/>
      <c r="E39" s="2"/>
      <c r="F39" s="2"/>
      <c r="G39" s="11"/>
      <c r="H39" s="9"/>
      <c r="I39" s="9">
        <f>SUM(I6:I38)</f>
        <v>77608.82666666668</v>
      </c>
    </row>
    <row r="40" spans="1:9" ht="15.75">
      <c r="A40" s="1" t="s">
        <v>42</v>
      </c>
      <c r="C40" s="2"/>
      <c r="D40" s="2"/>
      <c r="E40" s="2"/>
      <c r="F40" s="2"/>
      <c r="G40" s="11"/>
      <c r="H40" s="9"/>
      <c r="I40" s="8">
        <f>(I39/G13)</f>
        <v>37.3119358974359</v>
      </c>
    </row>
    <row r="42" spans="1:9" ht="15.75">
      <c r="A42" s="1" t="s">
        <v>43</v>
      </c>
      <c r="I42" s="17">
        <f>I40-H5</f>
        <v>12.311935897435902</v>
      </c>
    </row>
  </sheetData>
  <printOptions gridLines="1"/>
  <pageMargins left="0.75" right="0.75" top="1" bottom="1" header="0.5" footer="0.5"/>
  <pageSetup fitToHeight="1" fitToWidth="1"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Moore</dc:creator>
  <cp:keywords/>
  <dc:description/>
  <cp:lastModifiedBy>James R. Moore</cp:lastModifiedBy>
  <dcterms:created xsi:type="dcterms:W3CDTF">1998-10-23T15:19:16Z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